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05" windowHeight="568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'Sheet1'!$A:$IV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<sst xmlns="http://schemas.openxmlformats.org/spreadsheetml/2006/main" count="140" uniqueCount="128">
  <si>
    <t>TA WIN HOLDINGS BERHAD (Company No.291592-U)</t>
  </si>
  <si>
    <t>NOTES</t>
  </si>
  <si>
    <t>Note 1 - Accounting Policies</t>
  </si>
  <si>
    <t xml:space="preserve">computation and basis of consolidation as compared with those used in the preparation of the most recent </t>
  </si>
  <si>
    <t>annual report issued by the company.</t>
  </si>
  <si>
    <t>Note 2: -  Exceptional items</t>
  </si>
  <si>
    <t>There was no exceptional item in the quarterly financial statement under review.</t>
  </si>
  <si>
    <t>Note 3: Extraordinary items</t>
  </si>
  <si>
    <t>There was no extraordinary item in the quarterly financial statement under review.</t>
  </si>
  <si>
    <t>Note 4: Income tax</t>
  </si>
  <si>
    <t>30 September, 2001</t>
  </si>
  <si>
    <t>RM'000</t>
  </si>
  <si>
    <t>Current period provision</t>
  </si>
  <si>
    <t>Note 5 : Profits/(Losses) on Sales of Investments and/ or Properties</t>
  </si>
  <si>
    <t>Note 6- Purchases or Disposal of Quoted Securities</t>
  </si>
  <si>
    <t>Note 7 - Changes in Composition of Company/ Group</t>
  </si>
  <si>
    <t>There were no changes in the composition of the Group during the current fianancial period ended</t>
  </si>
  <si>
    <t>Note 8 - Corporate Proposals</t>
  </si>
  <si>
    <t>Note 9 - Issuance or Repayments of Debts and Equity Securities</t>
  </si>
  <si>
    <t>There were no issuance and repayment of debts and equity securities or share cancellation in the current financial period under</t>
  </si>
  <si>
    <t>review. The company has not implemented any share buyback scheme and it does not hold any shares as treasury shares</t>
  </si>
  <si>
    <t>Note 10 - Group Borrowings and Debts Securities</t>
  </si>
  <si>
    <t>Breakdown of group borrowings are as follow:</t>
  </si>
  <si>
    <t xml:space="preserve">a. Short term borrowings </t>
  </si>
  <si>
    <t>Secured</t>
  </si>
  <si>
    <t>Unsecured</t>
  </si>
  <si>
    <t>Total</t>
  </si>
  <si>
    <t xml:space="preserve">ECR </t>
  </si>
  <si>
    <t>Bankers' acceptance</t>
  </si>
  <si>
    <t>Revolving credit</t>
  </si>
  <si>
    <t>Bank overdraft</t>
  </si>
  <si>
    <t>Term loan</t>
  </si>
  <si>
    <t xml:space="preserve">b. Long term borrowings </t>
  </si>
  <si>
    <t>All the Group's borrowings are dominated in Ringgit Malaysia (RM).</t>
  </si>
  <si>
    <t>Note 11 - Contingent Liabilities</t>
  </si>
  <si>
    <t>There were no contingent liabilities as at the date of this announcement except for the following:</t>
  </si>
  <si>
    <t>Corporate guarantee in respect of credit facilities available to a subsidiary</t>
  </si>
  <si>
    <t>Note 12 - Financial Instruments</t>
  </si>
  <si>
    <t>There were no outstanding foreign currency contracts as at the date of this announcement.</t>
  </si>
  <si>
    <t>Note13 - Material Litigation</t>
  </si>
  <si>
    <t>There were no material litigation as at the date of this announcement.</t>
  </si>
  <si>
    <t>Note 14 - Segmental Reporting</t>
  </si>
  <si>
    <t>Major geographical segment:</t>
  </si>
  <si>
    <t>Revenue</t>
  </si>
  <si>
    <t>Net loss before income tax</t>
  </si>
  <si>
    <t>Total Assets Employed</t>
  </si>
  <si>
    <t>Year to date</t>
  </si>
  <si>
    <t>Malaysia</t>
  </si>
  <si>
    <t>Hong Kong (S.A.R)</t>
  </si>
  <si>
    <t>Note 15 - Comparison with Preceding Quarter's Results</t>
  </si>
  <si>
    <t>Changes</t>
  </si>
  <si>
    <t>(%)</t>
  </si>
  <si>
    <t>Note 16 - Review of Performance (Current and Year-To-Date)</t>
  </si>
  <si>
    <t xml:space="preserve">  Current Quarter</t>
  </si>
  <si>
    <t>Year -To-Date</t>
  </si>
  <si>
    <t xml:space="preserve">    (RM'000)</t>
  </si>
  <si>
    <t xml:space="preserve">      (RM'000)</t>
  </si>
  <si>
    <t xml:space="preserve">   Revenue</t>
  </si>
  <si>
    <t xml:space="preserve">   Profit/ (Loss) before finance cost, depreciations,</t>
  </si>
  <si>
    <t xml:space="preserve">   amortisations, exceptional items, income tax and</t>
  </si>
  <si>
    <t xml:space="preserve">   minority interest.</t>
  </si>
  <si>
    <t xml:space="preserve">   Loss before income tax</t>
  </si>
  <si>
    <t xml:space="preserve">   Loss after income tax</t>
  </si>
  <si>
    <t>Note 17 - Material Subsequent Events</t>
  </si>
  <si>
    <t>There were no material subsequent events as at the date of this announcement.</t>
  </si>
  <si>
    <t>Note 18 - Seasonal or Cyclical Factors</t>
  </si>
  <si>
    <t>The sale of copper wires are not subject to cyclical or seasonal factors. However, sales are usually lower in the</t>
  </si>
  <si>
    <t>first quarter as compared to other quarters.</t>
  </si>
  <si>
    <t xml:space="preserve">Note 19 - Current year Prospects </t>
  </si>
  <si>
    <t>continue to remain weak.</t>
  </si>
  <si>
    <t>Note 20 - Variance from Profit Forecast and Profit Guarantee</t>
  </si>
  <si>
    <t>Note 21 - Dividend</t>
  </si>
  <si>
    <t>NOTES TO QUARTERLY REPORT ENDED 31 DECEMBER, 2001 (UNAUDITED)</t>
  </si>
  <si>
    <t>The fourth quarter financial statements have been prepared using the same accounting policies, method of</t>
  </si>
  <si>
    <t>31 December, 2001</t>
  </si>
  <si>
    <t>(Over)/ under provision in prior year</t>
  </si>
  <si>
    <t>There were no sales of investments or properties for the current quarter and financial period ended 31 December, 2001.</t>
  </si>
  <si>
    <t>There was no purchase or disposal of quoted securities for the financial period ended 31 December, 2001.</t>
  </si>
  <si>
    <t>31 December, 2001.</t>
  </si>
  <si>
    <t>during the current financial  period ended 31 December, 2001.</t>
  </si>
  <si>
    <t>As at 31.12.2001</t>
  </si>
  <si>
    <t xml:space="preserve">Loss before Income Tax </t>
  </si>
  <si>
    <t xml:space="preserve"> 31.12.2001</t>
  </si>
  <si>
    <t>31.12.2001</t>
  </si>
  <si>
    <t>No dividend was recommended for the quarter under review.</t>
  </si>
  <si>
    <t>The profit level generally depends on the copper prices. Given the current low copper prices as stated in Note 16,</t>
  </si>
  <si>
    <t>the Board of Directors would expect that barring any new developments, the Group's performance would</t>
  </si>
  <si>
    <t>There is no tax charge for the Group and the Company mainly due to tax loss position.</t>
  </si>
  <si>
    <t>This is mainly attributable  to festive seasons close to year end.</t>
  </si>
  <si>
    <t>Not applicable as there is no profit forecast issued by the Company for the current financial year ended 31 December, 2001.</t>
  </si>
  <si>
    <t xml:space="preserve">The performance of the Group for the current quarter has  worsened marginally mainly due to reduction in revenue.  </t>
  </si>
  <si>
    <t>of which has affected the Group's business and performance, even though the London Metal Exchange (LME) price</t>
  </si>
  <si>
    <t>has rebounded by about 7% since October 2001. In addition, stiff competition in both the local and export markets</t>
  </si>
  <si>
    <t>For the current quarter under review, overall business environment (both local and overseas) remained week</t>
  </si>
  <si>
    <t>resulted lower selling prices. Higher raw material and overhead cost had driven the profits margin even lower.</t>
  </si>
  <si>
    <t>(a) There  is no corporate proposal which has been announced and not completed as at the date of this announcement.</t>
  </si>
  <si>
    <t xml:space="preserve">Approved </t>
  </si>
  <si>
    <t>Revision</t>
  </si>
  <si>
    <t>Revised</t>
  </si>
  <si>
    <t xml:space="preserve">To-date Actual </t>
  </si>
  <si>
    <t>Unutilise</t>
  </si>
  <si>
    <t xml:space="preserve">Description </t>
  </si>
  <si>
    <t>Utilisation</t>
  </si>
  <si>
    <t>Amount</t>
  </si>
  <si>
    <t xml:space="preserve">Utilisation </t>
  </si>
  <si>
    <t>Comments</t>
  </si>
  <si>
    <t>RM'000</t>
  </si>
  <si>
    <t>RM'000</t>
  </si>
  <si>
    <r>
      <t>(</t>
    </r>
    <r>
      <rPr>
        <sz val="10"/>
        <rFont val="新細明體"/>
        <family val="1"/>
      </rPr>
      <t>1)</t>
    </r>
  </si>
  <si>
    <t>(2)</t>
  </si>
  <si>
    <t>(3)=(1)-(2)</t>
  </si>
  <si>
    <t>(4)</t>
  </si>
  <si>
    <t>(5)=(3)-(4)</t>
  </si>
  <si>
    <t>(a) Repayment of hire-purchase</t>
  </si>
  <si>
    <t>Completed</t>
  </si>
  <si>
    <t>(b) Purchase of machinery</t>
  </si>
  <si>
    <t>#</t>
  </si>
  <si>
    <t>(c) Estimated listing expenses</t>
  </si>
  <si>
    <t>(d) Working capital</t>
  </si>
  <si>
    <t>Total</t>
  </si>
  <si>
    <t>(b) Status of Utilisation of Proceeds</t>
  </si>
  <si>
    <t>Current Quarter</t>
  </si>
  <si>
    <t xml:space="preserve"> 31.12.2001</t>
  </si>
  <si>
    <t>Preceding Quarter</t>
  </si>
  <si>
    <t xml:space="preserve"> 30.9.2001</t>
  </si>
  <si>
    <t xml:space="preserve">Utilisation </t>
  </si>
  <si>
    <t xml:space="preserve">#  Represent retention and contingency sum amounting to RM9,000 and RM10,000 respectively, of which are expected to be paid by end of second </t>
  </si>
  <si>
    <t xml:space="preserve">     quarter 2002.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</si>
</sst>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_);_(* \(#,##0.0\);_(* &quot;-&quot;??_);_(@_)"/>
    <numFmt numFmtId="177" formatCode="_(* #,##0_);_(* \(#,##0\);_(* &quot;-&quot;??_);_(@_)"/>
    <numFmt numFmtId="178" formatCode="0.0"/>
    <numFmt numFmtId="179" formatCode="0_);[Red]\(0\)"/>
    <numFmt numFmtId="180" formatCode="0_ ;[Red]\-0\ "/>
    <numFmt numFmtId="181" formatCode="0.0%"/>
  </numFmts>
  <fonts count="9">
    <font>
      <sz val="12"/>
      <name val="新細明體"/>
      <family val="1"/>
    </font>
    <font>
      <sz val="9"/>
      <name val="細明體"/>
      <family val="3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sz val="10"/>
      <name val="Book Antiqua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177" fontId="3" fillId="0" borderId="0" xfId="15" applyNumberFormat="1" applyFont="1" applyAlignment="1">
      <alignment/>
    </xf>
    <xf numFmtId="177" fontId="3" fillId="0" borderId="1" xfId="15" applyNumberFormat="1" applyFont="1" applyBorder="1" applyAlignment="1">
      <alignment/>
    </xf>
    <xf numFmtId="177" fontId="3" fillId="0" borderId="2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177" fontId="3" fillId="0" borderId="3" xfId="0" applyNumberFormat="1" applyFont="1" applyBorder="1" applyAlignment="1">
      <alignment/>
    </xf>
    <xf numFmtId="177" fontId="3" fillId="0" borderId="4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177" fontId="4" fillId="0" borderId="0" xfId="15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77" fontId="3" fillId="0" borderId="0" xfId="0" applyNumberFormat="1" applyFont="1" applyAlignment="1">
      <alignment/>
    </xf>
    <xf numFmtId="177" fontId="3" fillId="0" borderId="1" xfId="0" applyNumberFormat="1" applyFont="1" applyBorder="1" applyAlignment="1">
      <alignment/>
    </xf>
    <xf numFmtId="177" fontId="3" fillId="0" borderId="2" xfId="15" applyNumberFormat="1" applyFont="1" applyBorder="1" applyAlignment="1">
      <alignment/>
    </xf>
    <xf numFmtId="0" fontId="6" fillId="0" borderId="0" xfId="0" applyFont="1" applyAlignment="1">
      <alignment horizontal="right"/>
    </xf>
    <xf numFmtId="177" fontId="3" fillId="0" borderId="1" xfId="15" applyNumberFormat="1" applyFont="1" applyBorder="1" applyAlignment="1">
      <alignment horizontal="right"/>
    </xf>
    <xf numFmtId="177" fontId="3" fillId="0" borderId="3" xfId="15" applyNumberFormat="1" applyFont="1" applyBorder="1" applyAlignment="1">
      <alignment/>
    </xf>
    <xf numFmtId="0" fontId="3" fillId="0" borderId="0" xfId="0" applyFont="1" applyBorder="1" applyAlignment="1">
      <alignment/>
    </xf>
    <xf numFmtId="43" fontId="3" fillId="0" borderId="0" xfId="15" applyFont="1" applyAlignment="1">
      <alignment/>
    </xf>
    <xf numFmtId="43" fontId="3" fillId="0" borderId="1" xfId="15" applyFont="1" applyBorder="1" applyAlignment="1">
      <alignment/>
    </xf>
    <xf numFmtId="177" fontId="3" fillId="0" borderId="0" xfId="15" applyNumberFormat="1" applyFont="1" applyBorder="1" applyAlignment="1">
      <alignment horizontal="right"/>
    </xf>
    <xf numFmtId="177" fontId="3" fillId="0" borderId="0" xfId="15" applyNumberFormat="1" applyFont="1" applyAlignment="1">
      <alignment horizontal="right"/>
    </xf>
    <xf numFmtId="176" fontId="3" fillId="0" borderId="3" xfId="15" applyNumberFormat="1" applyFont="1" applyBorder="1" applyAlignment="1">
      <alignment/>
    </xf>
    <xf numFmtId="177" fontId="7" fillId="0" borderId="0" xfId="15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77" fontId="8" fillId="0" borderId="5" xfId="15" applyNumberFormat="1" applyFont="1" applyBorder="1" applyAlignment="1">
      <alignment/>
    </xf>
    <xf numFmtId="177" fontId="8" fillId="0" borderId="6" xfId="15" applyNumberFormat="1" applyFont="1" applyBorder="1" applyAlignment="1">
      <alignment/>
    </xf>
    <xf numFmtId="177" fontId="3" fillId="0" borderId="5" xfId="15" applyNumberFormat="1" applyFont="1" applyBorder="1" applyAlignment="1">
      <alignment horizontal="center"/>
    </xf>
    <xf numFmtId="177" fontId="3" fillId="0" borderId="7" xfId="15" applyNumberFormat="1" applyFont="1" applyBorder="1" applyAlignment="1">
      <alignment horizontal="center"/>
    </xf>
    <xf numFmtId="177" fontId="8" fillId="0" borderId="7" xfId="15" applyNumberFormat="1" applyFont="1" applyBorder="1" applyAlignment="1">
      <alignment/>
    </xf>
    <xf numFmtId="177" fontId="3" fillId="0" borderId="8" xfId="15" applyNumberFormat="1" applyFont="1" applyBorder="1" applyAlignment="1">
      <alignment horizontal="center"/>
    </xf>
    <xf numFmtId="177" fontId="3" fillId="0" borderId="9" xfId="15" applyNumberFormat="1" applyFont="1" applyBorder="1" applyAlignment="1">
      <alignment horizontal="center"/>
    </xf>
    <xf numFmtId="177" fontId="8" fillId="0" borderId="8" xfId="15" applyNumberFormat="1" applyFont="1" applyBorder="1" applyAlignment="1">
      <alignment/>
    </xf>
    <xf numFmtId="177" fontId="8" fillId="0" borderId="0" xfId="15" applyNumberFormat="1" applyFont="1" applyBorder="1" applyAlignment="1">
      <alignment/>
    </xf>
    <xf numFmtId="177" fontId="3" fillId="0" borderId="10" xfId="15" applyNumberFormat="1" applyFont="1" applyBorder="1" applyAlignment="1">
      <alignment horizontal="center"/>
    </xf>
    <xf numFmtId="177" fontId="8" fillId="0" borderId="11" xfId="15" applyNumberFormat="1" applyFont="1" applyBorder="1" applyAlignment="1">
      <alignment horizontal="center"/>
    </xf>
    <xf numFmtId="177" fontId="8" fillId="0" borderId="11" xfId="15" applyNumberFormat="1" applyFont="1" applyBorder="1" applyAlignment="1">
      <alignment/>
    </xf>
    <xf numFmtId="177" fontId="8" fillId="0" borderId="12" xfId="15" applyNumberFormat="1" applyFont="1" applyBorder="1" applyAlignment="1">
      <alignment/>
    </xf>
    <xf numFmtId="177" fontId="8" fillId="0" borderId="13" xfId="15" applyNumberFormat="1" applyFont="1" applyBorder="1" applyAlignment="1">
      <alignment/>
    </xf>
    <xf numFmtId="177" fontId="3" fillId="0" borderId="10" xfId="15" applyNumberFormat="1" applyFont="1" applyBorder="1" applyAlignment="1" quotePrefix="1">
      <alignment horizontal="center"/>
    </xf>
    <xf numFmtId="177" fontId="3" fillId="0" borderId="8" xfId="15" applyNumberFormat="1" applyFont="1" applyBorder="1" applyAlignment="1" quotePrefix="1">
      <alignment horizontal="center"/>
    </xf>
    <xf numFmtId="177" fontId="3" fillId="0" borderId="7" xfId="15" applyNumberFormat="1" applyFont="1" applyBorder="1" applyAlignment="1" quotePrefix="1">
      <alignment horizontal="center"/>
    </xf>
    <xf numFmtId="177" fontId="8" fillId="0" borderId="14" xfId="15" applyNumberFormat="1" applyFont="1" applyBorder="1" applyAlignment="1">
      <alignment/>
    </xf>
    <xf numFmtId="177" fontId="3" fillId="0" borderId="5" xfId="15" applyNumberFormat="1" applyFont="1" applyBorder="1" applyAlignment="1" quotePrefix="1">
      <alignment horizontal="center"/>
    </xf>
    <xf numFmtId="177" fontId="3" fillId="0" borderId="8" xfId="15" applyNumberFormat="1" applyFont="1" applyBorder="1" applyAlignment="1">
      <alignment/>
    </xf>
    <xf numFmtId="177" fontId="8" fillId="0" borderId="9" xfId="15" applyNumberFormat="1" applyFont="1" applyBorder="1" applyAlignment="1">
      <alignment/>
    </xf>
    <xf numFmtId="43" fontId="8" fillId="0" borderId="9" xfId="15" applyFont="1" applyBorder="1" applyAlignment="1">
      <alignment/>
    </xf>
    <xf numFmtId="177" fontId="3" fillId="0" borderId="9" xfId="15" applyNumberFormat="1" applyFont="1" applyBorder="1" applyAlignment="1">
      <alignment/>
    </xf>
    <xf numFmtId="177" fontId="8" fillId="0" borderId="10" xfId="15" applyNumberFormat="1" applyFont="1" applyBorder="1" applyAlignment="1">
      <alignment/>
    </xf>
    <xf numFmtId="177" fontId="8" fillId="0" borderId="15" xfId="15" applyNumberFormat="1" applyFont="1" applyBorder="1" applyAlignment="1">
      <alignment/>
    </xf>
    <xf numFmtId="177" fontId="8" fillId="0" borderId="0" xfId="15" applyNumberFormat="1" applyFont="1" applyAlignment="1">
      <alignment/>
    </xf>
    <xf numFmtId="177" fontId="3" fillId="0" borderId="0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Announcement\Consol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Announcement\31.12.2001\INCOME%20STATEMENT%2031.12.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1-Y"/>
      <sheetName val="Chart2-Y"/>
      <sheetName val="Chart3-Q1"/>
      <sheetName val="Chart4-Q2"/>
      <sheetName val="Chart-Q3"/>
      <sheetName val="Chart-Q4"/>
      <sheetName val="Conso PL-Q1"/>
      <sheetName val="ConsoPL-Q2"/>
      <sheetName val="ConsoPL-Q3"/>
      <sheetName val="ConsoPL-Q4"/>
      <sheetName val="Cumulative Q"/>
      <sheetName val="Conso BS-Q1"/>
      <sheetName val="Conso BS-Q2"/>
      <sheetName val="Conso BS-Q3"/>
      <sheetName val="Conso BS-Q4"/>
      <sheetName val="Notes-Q1"/>
      <sheetName val="Notes -Q2"/>
      <sheetName val="Notes -Q3"/>
      <sheetName val="Stocks valuation"/>
      <sheetName val="Notes- Q4"/>
      <sheetName val="Conso CF"/>
      <sheetName val="FA-RS"/>
      <sheetName val="ConsoAdj"/>
      <sheetName val="FA-2001"/>
      <sheetName val="TWHB"/>
      <sheetName val="Grp Idx"/>
      <sheetName val="Ratio"/>
      <sheetName val="Tawin"/>
      <sheetName val="Tawin Idx"/>
      <sheetName val="loan"/>
      <sheetName val="Twin"/>
      <sheetName val="Twin Idx"/>
      <sheetName val="Tax Comp"/>
      <sheetName val="TaxMov"/>
      <sheetName val="CA"/>
      <sheetName val="Interest Res."/>
      <sheetName val="DeferredTax"/>
    </sheetNames>
    <sheetDataSet>
      <sheetData sheetId="6">
        <row r="9">
          <cell r="F9">
            <v>5730.719999999999</v>
          </cell>
        </row>
      </sheetData>
      <sheetData sheetId="7">
        <row r="9">
          <cell r="E9">
            <v>6087.36</v>
          </cell>
        </row>
      </sheetData>
      <sheetData sheetId="8">
        <row r="9">
          <cell r="E9">
            <v>7122</v>
          </cell>
        </row>
      </sheetData>
      <sheetData sheetId="9">
        <row r="9">
          <cell r="E9">
            <v>6604.8</v>
          </cell>
        </row>
      </sheetData>
      <sheetData sheetId="10">
        <row r="8">
          <cell r="O8">
            <v>81410.8</v>
          </cell>
        </row>
        <row r="33">
          <cell r="O33">
            <v>-3588.792499999998</v>
          </cell>
        </row>
      </sheetData>
      <sheetData sheetId="14">
        <row r="18">
          <cell r="E18">
            <v>9721</v>
          </cell>
          <cell r="K18">
            <v>48907</v>
          </cell>
        </row>
        <row r="37">
          <cell r="E37">
            <v>7.68</v>
          </cell>
          <cell r="K37">
            <v>43417.68</v>
          </cell>
        </row>
        <row r="39">
          <cell r="E39">
            <v>29.279999999999998</v>
          </cell>
          <cell r="K39">
            <v>29.279999999999998</v>
          </cell>
        </row>
        <row r="41">
          <cell r="K41">
            <v>1411</v>
          </cell>
        </row>
      </sheetData>
      <sheetData sheetId="16">
        <row r="113">
          <cell r="C113">
            <v>-48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9">
          <cell r="H19">
            <v>-0.3125000000001421</v>
          </cell>
          <cell r="K19">
            <v>2996.7675000000017</v>
          </cell>
        </row>
        <row r="38">
          <cell r="H38">
            <v>-1804.8725000000002</v>
          </cell>
          <cell r="K38">
            <v>-3588.792499999998</v>
          </cell>
        </row>
        <row r="45">
          <cell r="H45">
            <v>-1817.8725000000002</v>
          </cell>
          <cell r="K45">
            <v>-3602.031431624668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tabSelected="1" workbookViewId="0" topLeftCell="A118">
      <selection activeCell="A138" sqref="A138"/>
    </sheetView>
  </sheetViews>
  <sheetFormatPr defaultColWidth="9.00390625" defaultRowHeight="16.5"/>
  <cols>
    <col min="1" max="1" width="9.125" style="2" customWidth="1"/>
    <col min="2" max="2" width="13.50390625" style="2" customWidth="1"/>
    <col min="3" max="3" width="10.875" style="2" customWidth="1"/>
    <col min="4" max="4" width="13.375" style="2" customWidth="1"/>
    <col min="5" max="5" width="21.00390625" style="2" customWidth="1"/>
    <col min="6" max="6" width="18.50390625" style="2" customWidth="1"/>
    <col min="7" max="7" width="9.75390625" style="2" customWidth="1"/>
    <col min="8" max="8" width="10.25390625" style="2" customWidth="1"/>
    <col min="9" max="16384" width="9.00390625" style="2" customWidth="1"/>
  </cols>
  <sheetData>
    <row r="1" ht="14.25">
      <c r="A1" s="13" t="s">
        <v>0</v>
      </c>
    </row>
    <row r="2" ht="14.25">
      <c r="A2" s="13" t="s">
        <v>72</v>
      </c>
    </row>
    <row r="3" ht="14.25">
      <c r="A3" s="13"/>
    </row>
    <row r="4" ht="14.25">
      <c r="A4" s="13"/>
    </row>
    <row r="5" ht="14.25">
      <c r="A5" s="14" t="s">
        <v>1</v>
      </c>
    </row>
    <row r="7" ht="12.75">
      <c r="A7" s="3" t="s">
        <v>2</v>
      </c>
    </row>
    <row r="9" ht="12.75">
      <c r="A9" s="2" t="s">
        <v>73</v>
      </c>
    </row>
    <row r="10" ht="12.75">
      <c r="A10" s="2" t="s">
        <v>3</v>
      </c>
    </row>
    <row r="11" ht="12.75">
      <c r="A11" s="2" t="s">
        <v>4</v>
      </c>
    </row>
    <row r="13" ht="12.75">
      <c r="A13" s="3" t="s">
        <v>5</v>
      </c>
    </row>
    <row r="15" ht="12.75">
      <c r="A15" s="2" t="s">
        <v>6</v>
      </c>
    </row>
    <row r="18" ht="12.75">
      <c r="A18" s="3" t="s">
        <v>7</v>
      </c>
    </row>
    <row r="20" ht="12.75">
      <c r="A20" s="2" t="s">
        <v>8</v>
      </c>
    </row>
    <row r="23" ht="12.75">
      <c r="A23" s="3" t="s">
        <v>9</v>
      </c>
    </row>
    <row r="24" spans="1:6" ht="12.75">
      <c r="A24" s="3"/>
      <c r="E24" s="19" t="s">
        <v>74</v>
      </c>
      <c r="F24" s="19" t="s">
        <v>10</v>
      </c>
    </row>
    <row r="25" spans="5:6" ht="12.75">
      <c r="E25" s="15" t="s">
        <v>11</v>
      </c>
      <c r="F25" s="15" t="s">
        <v>11</v>
      </c>
    </row>
    <row r="26" spans="1:6" ht="12.75">
      <c r="A26" s="2" t="s">
        <v>12</v>
      </c>
      <c r="E26" s="26">
        <v>0</v>
      </c>
      <c r="F26" s="26">
        <v>0</v>
      </c>
    </row>
    <row r="27" spans="1:6" ht="12.75">
      <c r="A27" s="2" t="s">
        <v>75</v>
      </c>
      <c r="E27" s="20">
        <v>13</v>
      </c>
      <c r="F27" s="20">
        <v>-15</v>
      </c>
    </row>
    <row r="28" spans="5:6" ht="13.5" thickBot="1">
      <c r="E28" s="21">
        <f>E26+E27</f>
        <v>13</v>
      </c>
      <c r="F28" s="21">
        <f>F26+F27</f>
        <v>-15</v>
      </c>
    </row>
    <row r="29" spans="5:6" ht="13.5" thickTop="1">
      <c r="E29" s="22"/>
      <c r="F29" s="22"/>
    </row>
    <row r="30" spans="1:6" ht="12.75">
      <c r="A30" s="2" t="s">
        <v>87</v>
      </c>
      <c r="E30" s="22"/>
      <c r="F30" s="22"/>
    </row>
    <row r="31" spans="5:6" ht="12.75">
      <c r="E31" s="22"/>
      <c r="F31" s="22"/>
    </row>
    <row r="33" ht="12.75">
      <c r="A33" s="3" t="s">
        <v>13</v>
      </c>
    </row>
    <row r="35" ht="12.75">
      <c r="A35" s="2" t="s">
        <v>76</v>
      </c>
    </row>
    <row r="38" ht="12.75">
      <c r="A38" s="3" t="s">
        <v>14</v>
      </c>
    </row>
    <row r="40" ht="12.75">
      <c r="A40" s="2" t="s">
        <v>77</v>
      </c>
    </row>
    <row r="43" ht="12.75">
      <c r="A43" s="3" t="s">
        <v>15</v>
      </c>
    </row>
    <row r="44" ht="12.75">
      <c r="A44" s="3"/>
    </row>
    <row r="45" ht="12.75">
      <c r="A45" s="2" t="s">
        <v>16</v>
      </c>
    </row>
    <row r="46" ht="12.75">
      <c r="A46" s="4" t="s">
        <v>78</v>
      </c>
    </row>
    <row r="47" ht="12.75">
      <c r="A47" s="3"/>
    </row>
    <row r="49" ht="12.75">
      <c r="A49" s="3" t="s">
        <v>17</v>
      </c>
    </row>
    <row r="51" ht="12.75">
      <c r="A51" s="2" t="s">
        <v>95</v>
      </c>
    </row>
    <row r="53" spans="1:6" ht="13.5" thickBot="1">
      <c r="A53" s="2" t="s">
        <v>120</v>
      </c>
      <c r="F53" s="15"/>
    </row>
    <row r="54" spans="1:8" ht="14.25">
      <c r="A54" s="30"/>
      <c r="B54" s="31"/>
      <c r="C54" s="32" t="s">
        <v>96</v>
      </c>
      <c r="D54" s="33" t="s">
        <v>97</v>
      </c>
      <c r="E54" s="32" t="s">
        <v>98</v>
      </c>
      <c r="F54" s="32" t="s">
        <v>99</v>
      </c>
      <c r="G54" s="32" t="s">
        <v>100</v>
      </c>
      <c r="H54" s="34"/>
    </row>
    <row r="55" spans="1:8" ht="12.75">
      <c r="A55" s="35" t="s">
        <v>101</v>
      </c>
      <c r="B55" s="56"/>
      <c r="C55" s="35" t="s">
        <v>102</v>
      </c>
      <c r="D55" s="36" t="s">
        <v>103</v>
      </c>
      <c r="E55" s="35" t="s">
        <v>125</v>
      </c>
      <c r="F55" s="35" t="s">
        <v>104</v>
      </c>
      <c r="G55" s="35" t="s">
        <v>103</v>
      </c>
      <c r="H55" s="36" t="s">
        <v>105</v>
      </c>
    </row>
    <row r="56" spans="1:8" ht="15" thickBot="1">
      <c r="A56" s="37"/>
      <c r="B56" s="38"/>
      <c r="C56" s="39" t="s">
        <v>106</v>
      </c>
      <c r="D56" s="40" t="str">
        <f>E56</f>
        <v>RM'000</v>
      </c>
      <c r="E56" s="39" t="s">
        <v>107</v>
      </c>
      <c r="F56" s="39" t="s">
        <v>107</v>
      </c>
      <c r="G56" s="39" t="str">
        <f>F56</f>
        <v>RM'000</v>
      </c>
      <c r="H56" s="41"/>
    </row>
    <row r="57" spans="1:8" ht="15" thickBot="1">
      <c r="A57" s="42"/>
      <c r="B57" s="43"/>
      <c r="C57" s="44" t="s">
        <v>108</v>
      </c>
      <c r="D57" s="45" t="s">
        <v>109</v>
      </c>
      <c r="E57" s="33" t="s">
        <v>110</v>
      </c>
      <c r="F57" s="46" t="s">
        <v>111</v>
      </c>
      <c r="G57" s="46" t="s">
        <v>112</v>
      </c>
      <c r="H57" s="47"/>
    </row>
    <row r="58" spans="1:8" ht="14.25">
      <c r="A58" s="30"/>
      <c r="B58" s="31"/>
      <c r="C58" s="48"/>
      <c r="D58" s="48"/>
      <c r="E58" s="46"/>
      <c r="F58" s="46"/>
      <c r="G58" s="46"/>
      <c r="H58" s="34"/>
    </row>
    <row r="59" spans="1:8" ht="14.25">
      <c r="A59" s="49" t="s">
        <v>113</v>
      </c>
      <c r="B59" s="38"/>
      <c r="C59" s="37">
        <v>800</v>
      </c>
      <c r="D59" s="37">
        <v>0</v>
      </c>
      <c r="E59" s="50">
        <f>C59-D59</f>
        <v>800</v>
      </c>
      <c r="F59" s="50">
        <v>800</v>
      </c>
      <c r="G59" s="51">
        <f>E59-F59</f>
        <v>0</v>
      </c>
      <c r="H59" s="52" t="s">
        <v>114</v>
      </c>
    </row>
    <row r="60" spans="1:8" ht="14.25">
      <c r="A60" s="49" t="s">
        <v>115</v>
      </c>
      <c r="B60" s="38"/>
      <c r="C60" s="37">
        <v>12000</v>
      </c>
      <c r="D60" s="37">
        <v>276</v>
      </c>
      <c r="E60" s="50">
        <f>C60-D60</f>
        <v>11724</v>
      </c>
      <c r="F60" s="50">
        <v>11705</v>
      </c>
      <c r="G60" s="50">
        <f>E60-F60</f>
        <v>19</v>
      </c>
      <c r="H60" s="36" t="s">
        <v>116</v>
      </c>
    </row>
    <row r="61" spans="1:8" ht="14.25">
      <c r="A61" s="49" t="s">
        <v>117</v>
      </c>
      <c r="B61" s="38"/>
      <c r="C61" s="37">
        <v>1500</v>
      </c>
      <c r="D61" s="37">
        <v>85</v>
      </c>
      <c r="E61" s="50">
        <f>C61-D61</f>
        <v>1415</v>
      </c>
      <c r="F61" s="50">
        <v>1415</v>
      </c>
      <c r="G61" s="50">
        <f>E61-F61</f>
        <v>0</v>
      </c>
      <c r="H61" s="52" t="str">
        <f>H59</f>
        <v>Completed</v>
      </c>
    </row>
    <row r="62" spans="1:8" ht="14.25">
      <c r="A62" s="49" t="s">
        <v>118</v>
      </c>
      <c r="B62" s="38"/>
      <c r="C62" s="37">
        <v>577</v>
      </c>
      <c r="D62" s="37">
        <v>-361</v>
      </c>
      <c r="E62" s="50">
        <f>C62-D62</f>
        <v>938</v>
      </c>
      <c r="F62" s="50">
        <v>938</v>
      </c>
      <c r="G62" s="50">
        <f>E62-F62</f>
        <v>0</v>
      </c>
      <c r="H62" s="52" t="str">
        <f>H59</f>
        <v>Completed</v>
      </c>
    </row>
    <row r="63" spans="1:8" ht="15" thickBot="1">
      <c r="A63" s="53"/>
      <c r="B63" s="54"/>
      <c r="C63" s="53"/>
      <c r="D63" s="53"/>
      <c r="E63" s="41"/>
      <c r="F63" s="41"/>
      <c r="G63" s="50"/>
      <c r="H63" s="50"/>
    </row>
    <row r="64" spans="1:8" ht="14.25">
      <c r="A64" s="49" t="s">
        <v>119</v>
      </c>
      <c r="B64" s="38"/>
      <c r="C64" s="37">
        <f>SUM(C59:C62)</f>
        <v>14877</v>
      </c>
      <c r="D64" s="37">
        <f>SUM(D59:D62)</f>
        <v>0</v>
      </c>
      <c r="E64" s="50">
        <f>SUM(E59:E62)</f>
        <v>14877</v>
      </c>
      <c r="F64" s="50">
        <f>SUM(F59:F62)</f>
        <v>14858</v>
      </c>
      <c r="G64" s="34">
        <f>E64-F64</f>
        <v>19</v>
      </c>
      <c r="H64" s="34"/>
    </row>
    <row r="65" spans="1:8" ht="15" thickBot="1">
      <c r="A65" s="53"/>
      <c r="B65" s="54"/>
      <c r="C65" s="53"/>
      <c r="D65" s="53"/>
      <c r="E65" s="41"/>
      <c r="F65" s="41"/>
      <c r="G65" s="41"/>
      <c r="H65" s="41"/>
    </row>
    <row r="66" spans="1:9" ht="14.25">
      <c r="A66" s="55"/>
      <c r="B66" s="55"/>
      <c r="C66" s="55"/>
      <c r="D66" s="55"/>
      <c r="E66" s="55"/>
      <c r="F66" s="55"/>
      <c r="G66" s="55"/>
      <c r="H66" s="55"/>
      <c r="I66" s="55"/>
    </row>
    <row r="67" spans="1:9" ht="14.25">
      <c r="A67" s="6" t="s">
        <v>126</v>
      </c>
      <c r="B67" s="55"/>
      <c r="C67" s="55"/>
      <c r="D67" s="26"/>
      <c r="E67" s="26"/>
      <c r="F67" s="26"/>
      <c r="G67" s="26"/>
      <c r="H67" s="26"/>
      <c r="I67" s="55"/>
    </row>
    <row r="68" ht="12.75">
      <c r="A68" s="2" t="s">
        <v>127</v>
      </c>
    </row>
    <row r="71" ht="12.75">
      <c r="A71" s="3" t="s">
        <v>18</v>
      </c>
    </row>
    <row r="72" ht="11.25" customHeight="1"/>
    <row r="73" ht="12.75">
      <c r="A73" s="2" t="s">
        <v>19</v>
      </c>
    </row>
    <row r="74" ht="12.75">
      <c r="A74" s="2" t="s">
        <v>20</v>
      </c>
    </row>
    <row r="75" ht="12.75">
      <c r="A75" s="2" t="s">
        <v>79</v>
      </c>
    </row>
    <row r="78" ht="12.75">
      <c r="A78" s="3" t="s">
        <v>21</v>
      </c>
    </row>
    <row r="79" ht="12.75">
      <c r="F79" s="15"/>
    </row>
    <row r="80" ht="12.75">
      <c r="A80" s="2" t="s">
        <v>22</v>
      </c>
    </row>
    <row r="82" ht="12.75">
      <c r="A82" s="2" t="s">
        <v>23</v>
      </c>
    </row>
    <row r="83" spans="4:6" ht="12.75">
      <c r="D83" s="19" t="s">
        <v>24</v>
      </c>
      <c r="E83" s="19" t="s">
        <v>25</v>
      </c>
      <c r="F83" s="19" t="s">
        <v>26</v>
      </c>
    </row>
    <row r="84" spans="4:6" ht="12.75">
      <c r="D84" s="19" t="s">
        <v>11</v>
      </c>
      <c r="E84" s="19" t="s">
        <v>11</v>
      </c>
      <c r="F84" s="19" t="s">
        <v>11</v>
      </c>
    </row>
    <row r="85" spans="1:6" ht="12.75">
      <c r="A85" s="5" t="s">
        <v>27</v>
      </c>
      <c r="D85" s="6">
        <v>758</v>
      </c>
      <c r="E85" s="6">
        <v>11110</v>
      </c>
      <c r="F85" s="16">
        <f>E85+D85</f>
        <v>11868</v>
      </c>
    </row>
    <row r="86" spans="1:8" ht="12.75">
      <c r="A86" s="5" t="s">
        <v>28</v>
      </c>
      <c r="D86" s="6">
        <v>356</v>
      </c>
      <c r="E86" s="6">
        <v>12514</v>
      </c>
      <c r="F86" s="16">
        <f>E86+D86</f>
        <v>12870</v>
      </c>
      <c r="H86" s="16"/>
    </row>
    <row r="87" spans="1:8" ht="12.75">
      <c r="A87" s="5" t="s">
        <v>29</v>
      </c>
      <c r="D87" s="6">
        <v>3000</v>
      </c>
      <c r="E87" s="6">
        <v>1000</v>
      </c>
      <c r="F87" s="16">
        <f>E87+D87</f>
        <v>4000</v>
      </c>
      <c r="H87" s="16"/>
    </row>
    <row r="88" spans="1:6" ht="12.75">
      <c r="A88" s="5" t="s">
        <v>30</v>
      </c>
      <c r="D88" s="7">
        <v>754</v>
      </c>
      <c r="E88" s="7">
        <v>193</v>
      </c>
      <c r="F88" s="17">
        <f>E88+D88</f>
        <v>947</v>
      </c>
    </row>
    <row r="89" spans="1:9" ht="12.75">
      <c r="A89" s="5"/>
      <c r="D89" s="6">
        <f>SUM(D85:D88)</f>
        <v>4868</v>
      </c>
      <c r="E89" s="6">
        <f>SUM(E85:E88)</f>
        <v>24817</v>
      </c>
      <c r="F89" s="6">
        <f>SUM(F85:F88)</f>
        <v>29685</v>
      </c>
      <c r="H89" s="16"/>
      <c r="I89" s="16"/>
    </row>
    <row r="90" spans="1:6" ht="12.75">
      <c r="A90" s="5" t="s">
        <v>31</v>
      </c>
      <c r="D90" s="5">
        <f>-'[1]Notes -Q2'!$C$113</f>
        <v>48</v>
      </c>
      <c r="E90" s="23">
        <v>0</v>
      </c>
      <c r="F90" s="7">
        <f>D90+E90</f>
        <v>48</v>
      </c>
    </row>
    <row r="91" spans="4:6" ht="12.75">
      <c r="D91" s="18">
        <f>SUM(D89:D90)</f>
        <v>4916</v>
      </c>
      <c r="E91" s="8">
        <f>SUM(E89:E90)</f>
        <v>24817</v>
      </c>
      <c r="F91" s="18">
        <f>SUM(F89:F90)</f>
        <v>29733</v>
      </c>
    </row>
    <row r="92" spans="1:4" ht="12.75">
      <c r="A92" s="2" t="s">
        <v>32</v>
      </c>
      <c r="D92" s="9"/>
    </row>
    <row r="93" ht="12.75">
      <c r="D93" s="9"/>
    </row>
    <row r="94" spans="1:6" ht="12.75">
      <c r="A94" s="5" t="str">
        <f>A90</f>
        <v>Term loan</v>
      </c>
      <c r="D94" s="17">
        <v>151</v>
      </c>
      <c r="E94" s="24">
        <v>0</v>
      </c>
      <c r="F94" s="17">
        <f>D94+E94</f>
        <v>151</v>
      </c>
    </row>
    <row r="95" spans="4:6" ht="12.75">
      <c r="D95" s="9"/>
      <c r="E95" s="9"/>
      <c r="F95" s="9"/>
    </row>
    <row r="96" spans="1:6" ht="13.5" thickBot="1">
      <c r="A96" s="2" t="s">
        <v>26</v>
      </c>
      <c r="D96" s="10">
        <f>D91+D94</f>
        <v>5067</v>
      </c>
      <c r="E96" s="10">
        <f>E91+E94</f>
        <v>24817</v>
      </c>
      <c r="F96" s="10">
        <f>SUM(D96:E96)</f>
        <v>29884</v>
      </c>
    </row>
    <row r="97" ht="13.5" thickTop="1">
      <c r="F97" s="9"/>
    </row>
    <row r="98" spans="1:6" ht="12.75">
      <c r="A98" s="2" t="s">
        <v>33</v>
      </c>
      <c r="F98" s="9"/>
    </row>
    <row r="99" ht="12.75">
      <c r="F99" s="9"/>
    </row>
    <row r="100" ht="12.75">
      <c r="F100" s="9"/>
    </row>
    <row r="101" ht="12.75">
      <c r="A101" s="3" t="s">
        <v>34</v>
      </c>
    </row>
    <row r="103" ht="12.75">
      <c r="A103" s="2" t="s">
        <v>35</v>
      </c>
    </row>
    <row r="104" ht="12.75">
      <c r="F104" s="15" t="s">
        <v>11</v>
      </c>
    </row>
    <row r="105" spans="1:6" ht="13.5" thickBot="1">
      <c r="A105" s="2" t="s">
        <v>36</v>
      </c>
      <c r="F105" s="10">
        <f>15500+10000+10100</f>
        <v>35600</v>
      </c>
    </row>
    <row r="106" ht="13.5" thickTop="1">
      <c r="F106" s="22"/>
    </row>
    <row r="108" ht="12.75">
      <c r="A108" s="3" t="s">
        <v>37</v>
      </c>
    </row>
    <row r="110" ht="12.75">
      <c r="A110" s="2" t="s">
        <v>38</v>
      </c>
    </row>
    <row r="113" ht="12.75">
      <c r="A113" s="3" t="s">
        <v>39</v>
      </c>
    </row>
    <row r="114" ht="12.75">
      <c r="A114" s="3"/>
    </row>
    <row r="115" ht="12.75">
      <c r="A115" s="2" t="s">
        <v>40</v>
      </c>
    </row>
    <row r="118" ht="12.75">
      <c r="A118" s="3" t="s">
        <v>41</v>
      </c>
    </row>
    <row r="119" spans="1:6" ht="12.75">
      <c r="A119" s="3"/>
      <c r="E119" s="1"/>
      <c r="F119" s="1"/>
    </row>
    <row r="120" spans="1:6" ht="12.75">
      <c r="A120" s="3" t="s">
        <v>42</v>
      </c>
      <c r="D120" s="15" t="s">
        <v>43</v>
      </c>
      <c r="E120" s="15" t="s">
        <v>44</v>
      </c>
      <c r="F120" s="15" t="s">
        <v>45</v>
      </c>
    </row>
    <row r="121" spans="4:6" ht="12.75">
      <c r="D121" s="15" t="s">
        <v>46</v>
      </c>
      <c r="E121" s="15" t="s">
        <v>46</v>
      </c>
      <c r="F121" s="15" t="s">
        <v>80</v>
      </c>
    </row>
    <row r="122" spans="4:6" ht="12.75">
      <c r="D122" s="15" t="s">
        <v>11</v>
      </c>
      <c r="E122" s="15" t="s">
        <v>11</v>
      </c>
      <c r="F122" s="15" t="s">
        <v>11</v>
      </c>
    </row>
    <row r="123" spans="1:6" ht="12.75">
      <c r="A123" s="2" t="s">
        <v>47</v>
      </c>
      <c r="D123" s="6">
        <f>D125-D124</f>
        <v>55865.920000000006</v>
      </c>
      <c r="E123" s="6">
        <f>E125-E124</f>
        <v>-2443.792499999998</v>
      </c>
      <c r="F123" s="6">
        <f>F125-F124</f>
        <v>84006.99999999999</v>
      </c>
    </row>
    <row r="124" spans="1:6" ht="12.75">
      <c r="A124" s="2" t="s">
        <v>48</v>
      </c>
      <c r="D124" s="7">
        <f>'[1]ConsoPL-Q2'!$E$9+'[1]Conso PL-Q1'!$F$9+'[1]ConsoPL-Q3'!$E$9+'[1]ConsoPL-Q4'!$E$9</f>
        <v>25544.879999999997</v>
      </c>
      <c r="E124" s="7">
        <f>-1215+70</f>
        <v>-1145</v>
      </c>
      <c r="F124" s="7">
        <f>'[1]Conso BS-Q4'!$E$18+'[1]Conso BS-Q4'!$E$37+'[1]Conso BS-Q4'!$E$39</f>
        <v>9757.960000000001</v>
      </c>
    </row>
    <row r="125" spans="4:7" ht="13.5" thickBot="1">
      <c r="D125" s="11">
        <f>'[1]Cumulative Q'!$O$8</f>
        <v>81410.8</v>
      </c>
      <c r="E125" s="11">
        <f>'[1]Cumulative Q'!$O$33</f>
        <v>-3588.792499999998</v>
      </c>
      <c r="F125" s="11">
        <f>'[1]Conso BS-Q4'!$K$18+'[1]Conso BS-Q4'!$K$37+'[1]Conso BS-Q4'!$K$39+'[1]Conso BS-Q4'!$K$41</f>
        <v>93764.95999999999</v>
      </c>
      <c r="G125" s="16"/>
    </row>
    <row r="126" spans="4:7" ht="13.5" thickTop="1">
      <c r="D126" s="12"/>
      <c r="E126" s="12"/>
      <c r="F126" s="12"/>
      <c r="G126" s="16"/>
    </row>
    <row r="127" spans="4:6" ht="12.75">
      <c r="D127" s="12"/>
      <c r="E127" s="25"/>
      <c r="F127" s="12"/>
    </row>
    <row r="128" ht="12.75">
      <c r="A128" s="3" t="s">
        <v>49</v>
      </c>
    </row>
    <row r="129" spans="4:5" ht="12.75">
      <c r="D129" s="15" t="s">
        <v>121</v>
      </c>
      <c r="E129" s="15" t="s">
        <v>123</v>
      </c>
    </row>
    <row r="130" spans="4:6" ht="12.75">
      <c r="D130" s="19" t="s">
        <v>122</v>
      </c>
      <c r="E130" s="19" t="s">
        <v>124</v>
      </c>
      <c r="F130" s="19" t="s">
        <v>50</v>
      </c>
    </row>
    <row r="131" spans="4:6" ht="12.75">
      <c r="D131" s="15"/>
      <c r="E131" s="15"/>
      <c r="F131" s="15" t="s">
        <v>51</v>
      </c>
    </row>
    <row r="132" spans="1:6" ht="13.5" thickBot="1">
      <c r="A132" s="2" t="s">
        <v>81</v>
      </c>
      <c r="D132" s="21">
        <f>'[2]Sheet1'!$H$38</f>
        <v>-1804.8725000000002</v>
      </c>
      <c r="E132" s="21">
        <v>-1739</v>
      </c>
      <c r="F132" s="27">
        <f>(E132-D132)/-E132*100</f>
        <v>3.7879528464634946</v>
      </c>
    </row>
    <row r="133" ht="13.5" thickTop="1"/>
    <row r="134" ht="12.75">
      <c r="A134" s="2" t="s">
        <v>90</v>
      </c>
    </row>
    <row r="135" ht="12.75">
      <c r="A135" s="2" t="s">
        <v>88</v>
      </c>
    </row>
    <row r="138" ht="12.75">
      <c r="A138" s="3" t="s">
        <v>52</v>
      </c>
    </row>
    <row r="139" spans="5:6" ht="12.75">
      <c r="E139" s="15" t="s">
        <v>53</v>
      </c>
      <c r="F139" s="15" t="s">
        <v>54</v>
      </c>
    </row>
    <row r="140" spans="1:6" ht="12.75">
      <c r="A140" s="3"/>
      <c r="E140" s="15" t="s">
        <v>82</v>
      </c>
      <c r="F140" s="15" t="s">
        <v>83</v>
      </c>
    </row>
    <row r="141" spans="5:6" ht="12.75">
      <c r="E141" s="15" t="s">
        <v>55</v>
      </c>
      <c r="F141" s="15" t="s">
        <v>56</v>
      </c>
    </row>
    <row r="142" spans="1:6" ht="12.75">
      <c r="A142" s="2" t="s">
        <v>57</v>
      </c>
      <c r="E142" s="6">
        <v>18771</v>
      </c>
      <c r="F142" s="6">
        <v>81411</v>
      </c>
    </row>
    <row r="143" ht="12.75">
      <c r="A143" s="2" t="s">
        <v>58</v>
      </c>
    </row>
    <row r="144" ht="12.75">
      <c r="A144" s="2" t="s">
        <v>59</v>
      </c>
    </row>
    <row r="145" spans="1:6" ht="12.75">
      <c r="A145" s="2" t="s">
        <v>60</v>
      </c>
      <c r="E145" s="6">
        <f>'[2]Sheet1'!$H$19</f>
        <v>-0.3125000000001421</v>
      </c>
      <c r="F145" s="6">
        <f>'[2]Sheet1'!$K$19</f>
        <v>2996.7675000000017</v>
      </c>
    </row>
    <row r="146" spans="1:6" ht="12.75">
      <c r="A146" s="2" t="s">
        <v>61</v>
      </c>
      <c r="E146" s="6">
        <f>'[2]Sheet1'!$H$38</f>
        <v>-1804.8725000000002</v>
      </c>
      <c r="F146" s="6">
        <f>'[2]Sheet1'!$K$38</f>
        <v>-3588.792499999998</v>
      </c>
    </row>
    <row r="147" spans="1:6" ht="12.75">
      <c r="A147" s="2" t="s">
        <v>62</v>
      </c>
      <c r="E147" s="6">
        <f>'[2]Sheet1'!$H$45</f>
        <v>-1817.8725000000002</v>
      </c>
      <c r="F147" s="6">
        <f>'[2]Sheet1'!$K$45</f>
        <v>-3602.031431624668</v>
      </c>
    </row>
    <row r="148" spans="5:6" ht="12.75">
      <c r="E148" s="6"/>
      <c r="F148" s="6"/>
    </row>
    <row r="150" ht="12.75">
      <c r="A150" s="2" t="s">
        <v>93</v>
      </c>
    </row>
    <row r="151" ht="12.75">
      <c r="A151" s="2" t="s">
        <v>91</v>
      </c>
    </row>
    <row r="152" ht="12.75">
      <c r="A152" s="2" t="s">
        <v>92</v>
      </c>
    </row>
    <row r="153" ht="12.75">
      <c r="A153" s="2" t="s">
        <v>94</v>
      </c>
    </row>
    <row r="156" ht="12.75">
      <c r="A156" s="3" t="s">
        <v>63</v>
      </c>
    </row>
    <row r="157" ht="12.75">
      <c r="A157" s="3"/>
    </row>
    <row r="158" ht="12.75">
      <c r="A158" s="2" t="s">
        <v>64</v>
      </c>
    </row>
    <row r="160" ht="12.75">
      <c r="A160" s="3"/>
    </row>
    <row r="161" ht="12.75">
      <c r="A161" s="3" t="s">
        <v>65</v>
      </c>
    </row>
    <row r="162" ht="12.75">
      <c r="A162" s="3"/>
    </row>
    <row r="163" ht="12.75">
      <c r="A163" s="2" t="s">
        <v>66</v>
      </c>
    </row>
    <row r="164" ht="12.75">
      <c r="A164" s="2" t="s">
        <v>67</v>
      </c>
    </row>
    <row r="166" ht="12.75">
      <c r="A166" s="3"/>
    </row>
    <row r="167" ht="12.75">
      <c r="A167" s="3" t="s">
        <v>68</v>
      </c>
    </row>
    <row r="169" ht="12.75">
      <c r="A169" s="2" t="s">
        <v>85</v>
      </c>
    </row>
    <row r="170" ht="12.75">
      <c r="A170" s="2" t="s">
        <v>86</v>
      </c>
    </row>
    <row r="171" ht="12.75">
      <c r="A171" s="2" t="s">
        <v>69</v>
      </c>
    </row>
    <row r="174" ht="12.75">
      <c r="A174" s="3" t="s">
        <v>70</v>
      </c>
    </row>
    <row r="176" spans="1:6" ht="12.75">
      <c r="A176" s="22" t="s">
        <v>89</v>
      </c>
      <c r="B176" s="22"/>
      <c r="C176" s="22"/>
      <c r="D176" s="22"/>
      <c r="E176" s="29"/>
      <c r="F176" s="22"/>
    </row>
    <row r="177" spans="1:6" ht="12.75">
      <c r="A177" s="22"/>
      <c r="B177" s="22"/>
      <c r="C177" s="22"/>
      <c r="D177" s="22"/>
      <c r="E177" s="28"/>
      <c r="F177" s="22"/>
    </row>
    <row r="179" ht="12.75">
      <c r="A179" s="3" t="s">
        <v>71</v>
      </c>
    </row>
    <row r="181" ht="12.75">
      <c r="A181" s="2" t="s">
        <v>84</v>
      </c>
    </row>
    <row r="184" ht="12.75">
      <c r="A184" s="3"/>
    </row>
    <row r="189" ht="12.75">
      <c r="A189" s="3"/>
    </row>
    <row r="190" ht="12.75">
      <c r="A190" s="3"/>
    </row>
    <row r="206" ht="12.75">
      <c r="A206" s="3"/>
    </row>
  </sheetData>
  <printOptions/>
  <pageMargins left="0.56" right="0.41" top="0.93" bottom="0.8" header="0.5" footer="0.5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M</cp:lastModifiedBy>
  <cp:lastPrinted>2002-03-11T07:09:46Z</cp:lastPrinted>
  <dcterms:created xsi:type="dcterms:W3CDTF">2000-08-11T06:15:53Z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